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'Sheet1'!$A$1:$G$61</definedName>
  </definedNames>
  <calcPr fullCalcOnLoad="1"/>
</workbook>
</file>

<file path=xl/sharedStrings.xml><?xml version="1.0" encoding="utf-8"?>
<sst xmlns="http://schemas.openxmlformats.org/spreadsheetml/2006/main" count="96" uniqueCount="67">
  <si>
    <t>FACULTY NAME</t>
  </si>
  <si>
    <t>EQUIPMENT REQUESTED</t>
  </si>
  <si>
    <t>AMOUNT</t>
  </si>
  <si>
    <t>Bakker, Jon</t>
  </si>
  <si>
    <t>Printer</t>
  </si>
  <si>
    <t>Bolton, Susan</t>
  </si>
  <si>
    <t>Shredder</t>
  </si>
  <si>
    <t>Onset Water Level Recorder (4 ea @$550)</t>
  </si>
  <si>
    <t>Onset Water Temp Pros (2 ea @ $125)</t>
  </si>
  <si>
    <t>Onset Event Loggers (2 ea @ $110)</t>
  </si>
  <si>
    <t>Bura, Renata</t>
  </si>
  <si>
    <t>Centrifuge</t>
  </si>
  <si>
    <t>Franklin, Jerry</t>
  </si>
  <si>
    <t>Keson tapes (6 ea @ $26.50)</t>
  </si>
  <si>
    <t xml:space="preserve">Chaining Pins </t>
  </si>
  <si>
    <t>Gustafson, Rick</t>
  </si>
  <si>
    <t>Raven Pro Sound Analysis Software</t>
  </si>
  <si>
    <t>Digital Sound Recorder</t>
  </si>
  <si>
    <t>Marzluff, John</t>
  </si>
  <si>
    <t>Color Bands</t>
  </si>
  <si>
    <t>Moskal, Monika</t>
  </si>
  <si>
    <t>Field portable Spectroradiometer</t>
  </si>
  <si>
    <t>Pall Ultra-membrane filtration apparatus</t>
  </si>
  <si>
    <t>TOTAL AVAILABLE</t>
  </si>
  <si>
    <t>Bakker, Jon Total</t>
  </si>
  <si>
    <t>Bolton, Susan Total</t>
  </si>
  <si>
    <t>Bura, Renata Total</t>
  </si>
  <si>
    <t>Franklin, Jerry Total</t>
  </si>
  <si>
    <t>Gustafson, Rick Total</t>
  </si>
  <si>
    <t>Marzluff, John Total</t>
  </si>
  <si>
    <t>Moskal, Monika Total</t>
  </si>
  <si>
    <t>Grand Total</t>
  </si>
  <si>
    <t>Approximate Tax &amp; Shipping</t>
  </si>
  <si>
    <t>Approximate Shipping (should qualify for sales tax exemption)</t>
  </si>
  <si>
    <t>Approximate Shipping (Should qualify for sales tax exemption)</t>
  </si>
  <si>
    <t>Mabberley, David for Loudon, Elizabeth</t>
  </si>
  <si>
    <t>Software (4 ea @ $400)</t>
  </si>
  <si>
    <t>Computer (4 ea @ $1271)</t>
  </si>
  <si>
    <t>Mabberley, David for Loudon, Elizabeth Total</t>
  </si>
  <si>
    <t>Trudeau, Michelle</t>
  </si>
  <si>
    <t>Rolling Chairs (8 ea @ 215)</t>
  </si>
  <si>
    <t>Wall Rack</t>
  </si>
  <si>
    <t>Trudeau, Michelle Total</t>
  </si>
  <si>
    <t>Late additions:</t>
  </si>
  <si>
    <t>Mabberley, David for Zuckerman, David</t>
  </si>
  <si>
    <t>Bobcat &amp; Tree Spade 36" diameter ball</t>
  </si>
  <si>
    <t>or … Bobcat &amp; Tree Spade 43" diameter ball</t>
  </si>
  <si>
    <t>Approximate Tax &amp; Shipping -- included in each line</t>
  </si>
  <si>
    <t>Mabberley, David for Zuckerman, David Total</t>
  </si>
  <si>
    <t>$47,000 to $66,500</t>
  </si>
  <si>
    <t>Mabberley, David for Zuckerman/Stubecki</t>
  </si>
  <si>
    <t>Mabberley, David for Zuckerman/Stubecki Total</t>
  </si>
  <si>
    <t>Air compressor - used</t>
  </si>
  <si>
    <t>or … Air compressor - new</t>
  </si>
  <si>
    <t>$7,500 to $15,500</t>
  </si>
  <si>
    <t>Mabberley, David for Youngman (Rare Care)</t>
  </si>
  <si>
    <t>Mabberley, David for Youngman (Rare Care) Total</t>
  </si>
  <si>
    <t>Dell Optiplex, monitor, etc.</t>
  </si>
  <si>
    <t>Handheld computer with GPS</t>
  </si>
  <si>
    <t>Mabberley, David for UWBG/CUH staff &amp; faculty Total</t>
  </si>
  <si>
    <t>Grand Total - Late additions</t>
  </si>
  <si>
    <t>$61,600 to $89,100</t>
  </si>
  <si>
    <t>CFR Equipment Requests</t>
  </si>
  <si>
    <t>From royalty fund</t>
  </si>
  <si>
    <t>TOTALS</t>
  </si>
  <si>
    <t>Mabberley, David for UWBG/CUH staff &amp; faculty Soo Kim</t>
  </si>
  <si>
    <t>Approved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</si>
</sst>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$&quot;#,##0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/d/yy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vertical="top"/>
    </xf>
    <xf numFmtId="164" fontId="0" fillId="2" borderId="0" xfId="0" applyNumberForma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3" borderId="0" xfId="0" applyFont="1" applyFill="1" applyAlignment="1">
      <alignment/>
    </xf>
    <xf numFmtId="0" fontId="0" fillId="3" borderId="0" xfId="0" applyFill="1" applyAlignment="1">
      <alignment wrapText="1"/>
    </xf>
    <xf numFmtId="164" fontId="0" fillId="3" borderId="0" xfId="0" applyNumberFormat="1" applyFill="1" applyAlignment="1">
      <alignment/>
    </xf>
    <xf numFmtId="0" fontId="1" fillId="2" borderId="0" xfId="0" applyNumberFormat="1" applyFont="1" applyFill="1" applyAlignment="1">
      <alignment/>
    </xf>
    <xf numFmtId="164" fontId="0" fillId="2" borderId="0" xfId="0" applyNumberFormat="1" applyFill="1" applyAlignment="1">
      <alignment horizontal="right"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 horizontal="right"/>
    </xf>
    <xf numFmtId="166" fontId="0" fillId="0" borderId="0" xfId="0" applyNumberFormat="1" applyAlignment="1">
      <alignment/>
    </xf>
    <xf numFmtId="166" fontId="0" fillId="5" borderId="0" xfId="0" applyNumberFormat="1" applyFill="1" applyAlignment="1">
      <alignment/>
    </xf>
    <xf numFmtId="164" fontId="0" fillId="6" borderId="0" xfId="0" applyNumberFormat="1" applyFill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0" fontId="0" fillId="8" borderId="0" xfId="0" applyFill="1" applyAlignment="1">
      <alignment/>
    </xf>
    <xf numFmtId="166" fontId="0" fillId="8" borderId="0" xfId="17" applyNumberFormat="1" applyFill="1" applyAlignment="1">
      <alignment/>
    </xf>
    <xf numFmtId="170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="60" workbookViewId="0" topLeftCell="A1">
      <selection activeCell="F24" sqref="F24"/>
    </sheetView>
  </sheetViews>
  <sheetFormatPr defaultColWidth="9.140625" defaultRowHeight="12.75" outlineLevelRow="2"/>
  <cols>
    <col min="1" max="1" width="22.57421875" style="0" customWidth="1"/>
    <col min="2" max="2" width="30.28125" style="0" customWidth="1"/>
    <col min="3" max="3" width="17.7109375" style="0" customWidth="1"/>
    <col min="4" max="4" width="11.28125" style="0" bestFit="1" customWidth="1"/>
    <col min="5" max="5" width="12.57421875" style="22" customWidth="1"/>
    <col min="7" max="7" width="25.00390625" style="0" customWidth="1"/>
  </cols>
  <sheetData>
    <row r="1" ht="12.75">
      <c r="A1" s="31">
        <v>38748</v>
      </c>
    </row>
    <row r="2" ht="12.75">
      <c r="B2" t="s">
        <v>62</v>
      </c>
    </row>
    <row r="3" spans="5:6" ht="12.75">
      <c r="E3" s="25" t="s">
        <v>66</v>
      </c>
      <c r="F3" s="26"/>
    </row>
    <row r="4" spans="1:3" ht="12.75">
      <c r="A4" s="1" t="s">
        <v>0</v>
      </c>
      <c r="B4" s="1" t="s">
        <v>1</v>
      </c>
      <c r="C4" s="7" t="s">
        <v>2</v>
      </c>
    </row>
    <row r="5" spans="1:3" ht="12.75" outlineLevel="2">
      <c r="A5" t="s">
        <v>3</v>
      </c>
      <c r="B5" s="2" t="s">
        <v>4</v>
      </c>
      <c r="C5" s="3">
        <v>1217</v>
      </c>
    </row>
    <row r="6" spans="1:3" ht="12.75" outlineLevel="2">
      <c r="A6" t="s">
        <v>3</v>
      </c>
      <c r="B6" s="2" t="s">
        <v>6</v>
      </c>
      <c r="C6" s="3">
        <v>490</v>
      </c>
    </row>
    <row r="7" spans="1:3" ht="12.75" outlineLevel="2">
      <c r="A7" t="s">
        <v>3</v>
      </c>
      <c r="B7" s="2" t="s">
        <v>32</v>
      </c>
      <c r="C7" s="3">
        <f>((C5+C6)*0.088)+20</f>
        <v>170.21599999999998</v>
      </c>
    </row>
    <row r="8" spans="1:5" ht="12.75" outlineLevel="1">
      <c r="A8" s="18" t="s">
        <v>24</v>
      </c>
      <c r="B8" s="9"/>
      <c r="C8" s="10">
        <f>SUBTOTAL(9,C5:C7)</f>
        <v>1877.216</v>
      </c>
      <c r="E8" s="23">
        <v>1880</v>
      </c>
    </row>
    <row r="9" spans="1:3" ht="25.5" outlineLevel="2">
      <c r="A9" s="4" t="s">
        <v>5</v>
      </c>
      <c r="B9" s="2" t="s">
        <v>7</v>
      </c>
      <c r="C9" s="6">
        <v>2200</v>
      </c>
    </row>
    <row r="10" spans="1:3" ht="25.5" outlineLevel="2">
      <c r="A10" s="4" t="s">
        <v>5</v>
      </c>
      <c r="B10" s="2" t="s">
        <v>8</v>
      </c>
      <c r="C10" s="6">
        <v>250</v>
      </c>
    </row>
    <row r="11" spans="1:3" ht="25.5" outlineLevel="2">
      <c r="A11" s="4" t="s">
        <v>5</v>
      </c>
      <c r="B11" s="5" t="s">
        <v>9</v>
      </c>
      <c r="C11" s="6">
        <v>220</v>
      </c>
    </row>
    <row r="12" spans="1:3" ht="12.75" outlineLevel="2">
      <c r="A12" s="4" t="s">
        <v>5</v>
      </c>
      <c r="B12" s="2" t="s">
        <v>32</v>
      </c>
      <c r="C12" s="3">
        <f>((C9+C10+C11)*0.088)+20</f>
        <v>254.95999999999998</v>
      </c>
    </row>
    <row r="13" spans="1:5" ht="12.75" outlineLevel="1">
      <c r="A13" s="14" t="s">
        <v>25</v>
      </c>
      <c r="B13" s="9"/>
      <c r="C13" s="10">
        <f>SUBTOTAL(9,C9:C12)</f>
        <v>2924.96</v>
      </c>
      <c r="E13" s="23">
        <v>2925</v>
      </c>
    </row>
    <row r="14" spans="1:3" ht="12.75" outlineLevel="2">
      <c r="A14" s="4" t="s">
        <v>10</v>
      </c>
      <c r="B14" s="2" t="s">
        <v>11</v>
      </c>
      <c r="C14" s="3">
        <v>14359</v>
      </c>
    </row>
    <row r="15" spans="1:3" ht="25.5" outlineLevel="2">
      <c r="A15" s="4" t="s">
        <v>10</v>
      </c>
      <c r="B15" s="2" t="s">
        <v>33</v>
      </c>
      <c r="C15" s="6">
        <v>100</v>
      </c>
    </row>
    <row r="16" spans="1:5" ht="12.75" outlineLevel="1">
      <c r="A16" s="14" t="s">
        <v>26</v>
      </c>
      <c r="B16" s="9"/>
      <c r="C16" s="13">
        <f>SUBTOTAL(9,C14:C15)</f>
        <v>14459</v>
      </c>
      <c r="E16" s="23">
        <v>14500</v>
      </c>
    </row>
    <row r="17" spans="1:3" ht="12.75" outlineLevel="2">
      <c r="A17" t="s">
        <v>12</v>
      </c>
      <c r="B17" s="2" t="s">
        <v>13</v>
      </c>
      <c r="C17" s="3">
        <v>159</v>
      </c>
    </row>
    <row r="18" spans="1:3" ht="12.75" outlineLevel="2">
      <c r="A18" t="s">
        <v>12</v>
      </c>
      <c r="B18" s="2" t="s">
        <v>14</v>
      </c>
      <c r="C18" s="3">
        <v>21.5</v>
      </c>
    </row>
    <row r="19" spans="1:3" ht="12.75" outlineLevel="2">
      <c r="A19" t="s">
        <v>12</v>
      </c>
      <c r="B19" s="2" t="s">
        <v>32</v>
      </c>
      <c r="C19" s="3">
        <f>((C17+C18)*0.088)+20</f>
        <v>35.884</v>
      </c>
    </row>
    <row r="20" spans="1:5" ht="12.75" outlineLevel="1">
      <c r="A20" s="8" t="s">
        <v>27</v>
      </c>
      <c r="B20" s="9"/>
      <c r="C20" s="10">
        <f>SUBTOTAL(9,C17:C19)</f>
        <v>216.38400000000001</v>
      </c>
      <c r="E20" s="23">
        <v>220</v>
      </c>
    </row>
    <row r="21" spans="1:3" ht="25.5" outlineLevel="2">
      <c r="A21" s="4" t="s">
        <v>15</v>
      </c>
      <c r="B21" s="2" t="s">
        <v>22</v>
      </c>
      <c r="C21" s="6">
        <v>3000</v>
      </c>
    </row>
    <row r="22" spans="1:3" ht="25.5" outlineLevel="2">
      <c r="A22" s="4" t="s">
        <v>15</v>
      </c>
      <c r="B22" s="2" t="s">
        <v>34</v>
      </c>
      <c r="C22" s="6">
        <f>100</f>
        <v>100</v>
      </c>
    </row>
    <row r="23" spans="1:7" ht="12.75" outlineLevel="1">
      <c r="A23" s="14" t="s">
        <v>28</v>
      </c>
      <c r="B23" s="9"/>
      <c r="C23" s="13">
        <f>SUBTOTAL(9,C21:C22)</f>
        <v>3100</v>
      </c>
      <c r="F23" s="30">
        <v>3100</v>
      </c>
      <c r="G23" s="29" t="s">
        <v>63</v>
      </c>
    </row>
    <row r="24" spans="1:4" ht="25.5" outlineLevel="2">
      <c r="A24" s="2" t="s">
        <v>35</v>
      </c>
      <c r="B24" s="5" t="s">
        <v>37</v>
      </c>
      <c r="C24" s="6">
        <v>5084</v>
      </c>
      <c r="D24" s="22">
        <v>5084</v>
      </c>
    </row>
    <row r="25" spans="1:4" ht="25.5" outlineLevel="2">
      <c r="A25" s="2" t="s">
        <v>35</v>
      </c>
      <c r="B25" s="5" t="s">
        <v>36</v>
      </c>
      <c r="C25" s="6">
        <v>1600</v>
      </c>
      <c r="D25" s="22">
        <v>160</v>
      </c>
    </row>
    <row r="26" spans="1:4" ht="25.5" outlineLevel="2">
      <c r="A26" s="2" t="s">
        <v>35</v>
      </c>
      <c r="B26" s="4" t="s">
        <v>32</v>
      </c>
      <c r="C26" s="6">
        <f>((C24+C25)*0.088)+100</f>
        <v>688.192</v>
      </c>
      <c r="D26" s="22">
        <v>560</v>
      </c>
    </row>
    <row r="27" spans="1:5" ht="25.5" customHeight="1" outlineLevel="1">
      <c r="A27" s="11" t="s">
        <v>38</v>
      </c>
      <c r="B27" s="12"/>
      <c r="C27" s="13">
        <f>SUBTOTAL(9,C24:C26)</f>
        <v>7372.192</v>
      </c>
      <c r="E27" s="23">
        <f>SUM(D24:D26)</f>
        <v>5804</v>
      </c>
    </row>
    <row r="28" spans="1:3" ht="25.5" outlineLevel="2">
      <c r="A28" s="4" t="s">
        <v>18</v>
      </c>
      <c r="B28" s="5" t="s">
        <v>16</v>
      </c>
      <c r="C28" s="6">
        <v>450</v>
      </c>
    </row>
    <row r="29" spans="1:3" ht="12.75" outlineLevel="2">
      <c r="A29" t="s">
        <v>18</v>
      </c>
      <c r="B29" s="2" t="s">
        <v>17</v>
      </c>
      <c r="C29" s="3">
        <v>4400</v>
      </c>
    </row>
    <row r="30" spans="1:3" ht="12.75" outlineLevel="2">
      <c r="A30" t="s">
        <v>18</v>
      </c>
      <c r="B30" s="2" t="s">
        <v>19</v>
      </c>
      <c r="C30" s="3">
        <v>1100</v>
      </c>
    </row>
    <row r="31" spans="1:3" ht="12.75" outlineLevel="2">
      <c r="A31" t="s">
        <v>18</v>
      </c>
      <c r="B31" s="2" t="s">
        <v>32</v>
      </c>
      <c r="C31" s="3">
        <f>((C28+C29+C30)*0.088)+50</f>
        <v>573.6</v>
      </c>
    </row>
    <row r="32" spans="1:5" ht="12.75" outlineLevel="1">
      <c r="A32" s="8" t="s">
        <v>29</v>
      </c>
      <c r="B32" s="9"/>
      <c r="C32" s="10">
        <f>SUBTOTAL(9,C28:C31)</f>
        <v>6523.6</v>
      </c>
      <c r="E32" s="23">
        <v>6500</v>
      </c>
    </row>
    <row r="33" spans="1:3" ht="12.75" outlineLevel="2">
      <c r="A33" t="s">
        <v>20</v>
      </c>
      <c r="B33" s="2" t="s">
        <v>21</v>
      </c>
      <c r="C33" s="3">
        <v>7900</v>
      </c>
    </row>
    <row r="34" spans="1:3" ht="12.75" outlineLevel="2">
      <c r="A34" t="s">
        <v>20</v>
      </c>
      <c r="B34" s="2" t="s">
        <v>32</v>
      </c>
      <c r="C34" s="3">
        <f>(C33*0.088)+50</f>
        <v>745.1999999999999</v>
      </c>
    </row>
    <row r="35" spans="1:5" ht="12.75" outlineLevel="1">
      <c r="A35" s="8" t="s">
        <v>30</v>
      </c>
      <c r="B35" s="9"/>
      <c r="C35" s="10">
        <f>SUBTOTAL(9,C33:C34)</f>
        <v>8645.2</v>
      </c>
      <c r="E35" s="23">
        <v>8650</v>
      </c>
    </row>
    <row r="36" spans="1:3" ht="12.75" outlineLevel="2">
      <c r="A36" t="s">
        <v>39</v>
      </c>
      <c r="B36" s="2" t="s">
        <v>40</v>
      </c>
      <c r="C36" s="3">
        <f>8*215</f>
        <v>1720</v>
      </c>
    </row>
    <row r="37" spans="1:3" ht="12.75" outlineLevel="2">
      <c r="A37" t="s">
        <v>39</v>
      </c>
      <c r="B37" s="2" t="s">
        <v>41</v>
      </c>
      <c r="C37" s="3">
        <v>250</v>
      </c>
    </row>
    <row r="38" spans="1:3" ht="12.75" outlineLevel="2">
      <c r="A38" t="s">
        <v>39</v>
      </c>
      <c r="B38" s="2" t="s">
        <v>32</v>
      </c>
      <c r="C38" s="3">
        <f>((C36+C37)*0.088)+40</f>
        <v>213.35999999999999</v>
      </c>
    </row>
    <row r="39" spans="1:5" ht="12.75" outlineLevel="1">
      <c r="A39" s="8" t="s">
        <v>42</v>
      </c>
      <c r="B39" s="9"/>
      <c r="C39" s="10">
        <f>SUBTOTAL(9,C36:C38)</f>
        <v>2183.36</v>
      </c>
      <c r="E39" s="23">
        <v>2190</v>
      </c>
    </row>
    <row r="40" spans="1:5" ht="12.75">
      <c r="A40" s="15" t="s">
        <v>31</v>
      </c>
      <c r="B40" s="16"/>
      <c r="C40" s="17">
        <f>SUBTOTAL(9,C5:C38)</f>
        <v>47301.91199999999</v>
      </c>
      <c r="E40" s="23">
        <f>SUM(E4:E39)</f>
        <v>42669</v>
      </c>
    </row>
    <row r="41" spans="1:3" ht="12.75">
      <c r="A41" s="1" t="s">
        <v>23</v>
      </c>
      <c r="C41" s="24">
        <v>49478</v>
      </c>
    </row>
    <row r="42" ht="12.75">
      <c r="C42" s="3"/>
    </row>
    <row r="43" ht="12.75">
      <c r="A43" s="27" t="s">
        <v>43</v>
      </c>
    </row>
    <row r="44" spans="1:7" ht="25.5">
      <c r="A44" s="2" t="s">
        <v>44</v>
      </c>
      <c r="B44" s="5" t="s">
        <v>45</v>
      </c>
      <c r="C44" s="6">
        <v>47000</v>
      </c>
      <c r="G44" s="1"/>
    </row>
    <row r="45" spans="1:7" ht="25.5">
      <c r="A45" s="2" t="s">
        <v>44</v>
      </c>
      <c r="B45" s="5" t="s">
        <v>46</v>
      </c>
      <c r="C45" s="6">
        <v>66500</v>
      </c>
      <c r="G45" s="1"/>
    </row>
    <row r="46" spans="1:3" ht="25.5">
      <c r="A46" s="2" t="s">
        <v>44</v>
      </c>
      <c r="B46" s="5" t="s">
        <v>47</v>
      </c>
      <c r="C46" s="6">
        <v>0</v>
      </c>
    </row>
    <row r="47" spans="1:3" ht="38.25">
      <c r="A47" s="11" t="s">
        <v>48</v>
      </c>
      <c r="B47" s="12"/>
      <c r="C47" s="19" t="s">
        <v>49</v>
      </c>
    </row>
    <row r="48" spans="1:3" ht="25.5">
      <c r="A48" s="2" t="s">
        <v>50</v>
      </c>
      <c r="B48" s="5" t="s">
        <v>52</v>
      </c>
      <c r="C48" s="6">
        <v>7500</v>
      </c>
    </row>
    <row r="49" spans="1:3" ht="25.5">
      <c r="A49" s="2" t="s">
        <v>50</v>
      </c>
      <c r="B49" s="5" t="s">
        <v>53</v>
      </c>
      <c r="C49" s="6">
        <v>15500</v>
      </c>
    </row>
    <row r="50" spans="1:3" ht="25.5">
      <c r="A50" s="2" t="s">
        <v>50</v>
      </c>
      <c r="B50" s="5" t="s">
        <v>47</v>
      </c>
      <c r="C50" s="6">
        <v>0</v>
      </c>
    </row>
    <row r="51" spans="1:3" ht="38.25">
      <c r="A51" s="11" t="s">
        <v>51</v>
      </c>
      <c r="B51" s="12"/>
      <c r="C51" s="19" t="s">
        <v>54</v>
      </c>
    </row>
    <row r="52" spans="1:5" ht="25.5">
      <c r="A52" s="2" t="s">
        <v>55</v>
      </c>
      <c r="B52" s="5" t="s">
        <v>57</v>
      </c>
      <c r="C52" s="6">
        <v>1300</v>
      </c>
      <c r="E52" s="23">
        <v>1300</v>
      </c>
    </row>
    <row r="53" spans="1:3" ht="38.25">
      <c r="A53" s="11" t="s">
        <v>56</v>
      </c>
      <c r="B53" s="12"/>
      <c r="C53" s="19">
        <v>1300</v>
      </c>
    </row>
    <row r="54" spans="1:5" ht="38.25">
      <c r="A54" s="2" t="s">
        <v>65</v>
      </c>
      <c r="B54" s="5" t="s">
        <v>58</v>
      </c>
      <c r="C54" s="6">
        <v>5800</v>
      </c>
      <c r="E54" s="23">
        <v>5500</v>
      </c>
    </row>
    <row r="55" spans="1:3" ht="38.25">
      <c r="A55" s="11" t="s">
        <v>59</v>
      </c>
      <c r="B55" s="12"/>
      <c r="C55" s="19">
        <v>5800</v>
      </c>
    </row>
    <row r="56" spans="1:3" ht="12.75">
      <c r="A56" s="15" t="s">
        <v>60</v>
      </c>
      <c r="B56" s="20"/>
      <c r="C56" s="21" t="s">
        <v>61</v>
      </c>
    </row>
    <row r="57" ht="12.75">
      <c r="C57" s="3"/>
    </row>
    <row r="58" spans="1:5" ht="12.75">
      <c r="A58" s="28" t="s">
        <v>64</v>
      </c>
      <c r="C58" s="3"/>
      <c r="E58" s="23">
        <f>E40+SUM(E44:E57)</f>
        <v>49469</v>
      </c>
    </row>
    <row r="59" spans="1:7" ht="12.75">
      <c r="A59" s="1" t="s">
        <v>23</v>
      </c>
      <c r="C59" s="24">
        <v>49478</v>
      </c>
      <c r="G59" s="3"/>
    </row>
    <row r="60" ht="12.75">
      <c r="C60" s="3"/>
    </row>
  </sheetData>
  <printOptions horizontalCentered="1"/>
  <pageMargins left="0.75" right="0.75" top="1" bottom="1" header="0.5" footer="0.5"/>
  <pageSetup horizontalDpi="600" verticalDpi="600" orientation="landscape" scale="96" r:id="rId1"/>
  <headerFooter alignWithMargins="0">
    <oddHeader>&amp;C&amp;"Arial,Bold"&amp;11COLLEGE OF FOREST RESOURCES&amp;R&amp;"Arial,Bold"&amp;11EQUIPMENT REQUEST</oddHeader>
    <oddFooter>&amp;L&amp;8&amp;Z&amp;F&amp;R&amp;8&amp;D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Nevada Smith</dc:creator>
  <cp:keywords/>
  <dc:description/>
  <cp:lastModifiedBy>B. Bruce Bare</cp:lastModifiedBy>
  <cp:lastPrinted>2007-01-31T17:58:58Z</cp:lastPrinted>
  <dcterms:created xsi:type="dcterms:W3CDTF">2007-01-16T19:42:49Z</dcterms:created>
  <dcterms:modified xsi:type="dcterms:W3CDTF">2007-02-02T23:26:17Z</dcterms:modified>
  <cp:category/>
  <cp:version/>
  <cp:contentType/>
  <cp:contentStatus/>
</cp:coreProperties>
</file>